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0" sheetId="3" r:id="rId3"/>
  </sheets>
  <definedNames/>
  <calcPr/>
  <webPublishing/>
</workbook>
</file>

<file path=xl/sharedStrings.xml><?xml version="1.0" encoding="utf-8"?>
<sst xmlns="http://schemas.openxmlformats.org/spreadsheetml/2006/main" count="530" uniqueCount="187">
  <si>
    <t>Firma: Krajská správa a údržba silnic Vysočiny, příspěvková organizace</t>
  </si>
  <si>
    <t>Rekapitulace ceny</t>
  </si>
  <si>
    <t>Stavba: 2023 VZ - III/3906 Náměšť nad Oslavou - Ocmanice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</si>
  <si>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</si>
  <si>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</si>
  <si>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</si>
  <si>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</si>
  <si>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</si>
  <si>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</si>
  <si>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</si>
  <si>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</si>
  <si>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</si>
  <si>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</si>
  <si>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</si>
  <si>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</si>
  <si>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 VZ</t>
  </si>
  <si>
    <t>III/3906 Náměšť nad Oslavou - Ocmanice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</si>
  <si>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</si>
  <si>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</si>
  <si>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</si>
  <si>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</si>
  <si>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</si>
  <si>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</si>
  <si>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</si>
  <si>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</si>
  <si>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</si>
  <si>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</si>
  <si>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</si>
  <si>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</si>
  <si>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</si>
  <si>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</si>
  <si>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</si>
  <si>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</si>
  <si>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</si>
  <si>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</si>
  <si>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</si>
  <si>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</si>
  <si>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</si>
  <si>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</si>
  <si>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</si>
  <si>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</si>
  <si>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</si>
  <si>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</si>
  <si>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</si>
  <si>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</si>
  <si>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</si>
  <si>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</si>
  <si>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</si>
  <si>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</si>
  <si>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</si>
  <si>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</si>
  <si>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</si>
  <si>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1,0=1,000 [A]</t>
  </si>
  <si>
    <t>TS</t>
  </si>
  <si>
    <t>zahrnuje veškeré náklady spojené s objednatelem požadovanými zkouškami</t>
  </si>
  <si>
    <t>02610</t>
  </si>
  <si>
    <t>ZKOUŠENÍ KONSTRUKCÍ A PRACÍ ZKUŠEBNOU ZHOTOVITELE</t>
  </si>
  <si>
    <t>02710</t>
  </si>
  <si>
    <t>POMOC PRÁCE ZŘÍZ NEBO ZAJIŠŤ OBJÍŽĎKY A PŘÍSTUP CESTY</t>
  </si>
  <si>
    <t>zahrnuje veškeré náklady spojené s objednatelem požadovanými zařízeními</t>
  </si>
  <si>
    <t>02720</t>
  </si>
  <si>
    <t>POMOC PRÁCE ZŘÍZ NEBO ZAJIŠŤ REGULACI A OCHRANU DOPRAVY</t>
  </si>
  <si>
    <t>029112</t>
  </si>
  <si>
    <t>OSTATNÍ POŽADAVKY - GEODETICKÉ ZAMĚŘENÍ - PLOŠNÉ</t>
  </si>
  <si>
    <t>KLP</t>
  </si>
  <si>
    <t>vyměření inženýrských sítí</t>
  </si>
  <si>
    <t>zahrnuje veškeré náklady spojené s objednatelem požadovanými pracemi</t>
  </si>
  <si>
    <t>02911</t>
  </si>
  <si>
    <t>OSTATNÍ POŽADAVKY - GEODETICKÉ ZAMĚŘENÍ</t>
  </si>
  <si>
    <t>KM</t>
  </si>
  <si>
    <t>1,82=1,820 [A]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</si>
  <si>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</si>
  <si>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</si>
  <si>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</si>
  <si>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</si>
  <si>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</si>
  <si>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</si>
  <si>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</si>
  <si>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02990</t>
  </si>
  <si>
    <t>OSTATNÍ POŽADAVKY - INFORMAČNÍ TABULE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</si>
  <si>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</si>
  <si>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</si>
  <si>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</si>
  <si>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</si>
  <si>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11</t>
  </si>
  <si>
    <t>02730</t>
  </si>
  <si>
    <t>POMOC PRÁCE ZŘÍZ NEBO ZAJIŠŤ OCHRANU INŽENÝRSKÝCH SÍTÍ</t>
  </si>
  <si>
    <t>SO 100</t>
  </si>
  <si>
    <t>Komunikace</t>
  </si>
  <si>
    <t>014101</t>
  </si>
  <si>
    <t>POPLATKY ZA SKLÁDKU</t>
  </si>
  <si>
    <t>M3</t>
  </si>
  <si>
    <t>zemina, kamení, 2,000 kg/m3 
čerpání pouze se souhlasem technického dozoru</t>
  </si>
  <si>
    <t>krajnice: 0,5*0,1*(1822,0+1818,0)*1,05=191,100 [A] 
příkop levý -oprava sklonu a prohloubení: (60,0+567,0+238,0+571,0+315,0)*0,05*1,05=91,928 [B] 
příkop pravý - oprava sklonu a prohloubení: (60,0+561,0+246,0+474,0+411,0)*0,05*1,05=91,980 [C] 
propustek 3906-001: 2,0*4,0=8,000 [D] 
propustek 3906-002: 2,0*4,0=8,000 [E] 
Celkem: A+B+C+D+E=391,008 [F]</t>
  </si>
  <si>
    <t>zahrnuje veškeré poplatky provozovateli skládky související s uložením odpadu na skládce.</t>
  </si>
  <si>
    <t>Zemní práce</t>
  </si>
  <si>
    <t>12922</t>
  </si>
  <si>
    <t>ČIŠTĚNÍ KRAJNIC OD NÁNOSU TL. DO 100MM</t>
  </si>
  <si>
    <t>M2</t>
  </si>
  <si>
    <t>0,5*(1822,0+1818,0)*1,05=1 911,000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</si>
  <si>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</si>
  <si>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</si>
  <si>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</si>
  <si>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</si>
  <si>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levá strana: (60,0+567+238,0+571,0+315,0)*1,05=1 838,550 [A] 
pravá strana: (60,0+561,0+246,0+474,0+411,0)*1,05=1 839,600 [B] 
Celkem: A+B=3 678,150 [C]</t>
  </si>
  <si>
    <t>18110</t>
  </si>
  <si>
    <t>ÚPRAVA PLÁNĚ SE ZHUTNĚNÍM V HORNINĚ TŘ. I</t>
  </si>
  <si>
    <t>10935,0*1,05=11 481,750 [A]</t>
  </si>
  <si>
    <t>položka zahrnuje úpravu pláně včetně vyrovnání výškových rozdílů. Míru zhutnění určuje projekt.</t>
  </si>
  <si>
    <t>56962</t>
  </si>
  <si>
    <t>ZPEVNĚNÍ KRAJNIC Z RECYKLOVANÉHO MATERIÁLU TL DO 100MM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</si>
  <si>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</si>
  <si>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Vodorovné konstrukce</t>
  </si>
  <si>
    <t>451314</t>
  </si>
  <si>
    <t>PODKLADNÍ A VÝPLŇOVÉ VRSTVY Z PROSTÉHO BETONU C25/30</t>
  </si>
  <si>
    <t>propustek 3906-001: (16,0*0,15*2,0)+4,0+(6,5*1,0*0,15)=9,775 [A] 
propustek 3906-002: 16,0*2,0*0,15+4,0+6,5*1,0*0,15=9,775 [B] 
Celkem: A+B=19,550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</si>
  <si>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</si>
  <si>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45152</t>
  </si>
  <si>
    <t>PODKLADNÍ A VÝPLŇOVÉ VRSTVY Z KAMENIVA DRCENÉHO</t>
  </si>
  <si>
    <t>propustek 3906-001: 16,0*2,0*0,15=4,800 [A] 
propustek 3906-002: 16,0*2,0*0,15=4,800 [B] 
Celkem: A+B=9,600 [C]</t>
  </si>
  <si>
    <t>položka zahrnuje dodávku předepsaného kameniva, mimostaveništní a vnitrostaveništní dopravu a jeho uložení 
není-li v zadávací dokumentaci uvedeno jinak, jedná se o nakupovaný materiál</t>
  </si>
  <si>
    <t>465512</t>
  </si>
  <si>
    <t>DLAŽBY Z LOMOVÉHO KAMENE NA MC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</si>
  <si>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</si>
  <si>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56332</t>
  </si>
  <si>
    <t>VOZOVKOVÉ VRSTVY ZE ŠTĚRKODRTI TL. DO 100MM</t>
  </si>
  <si>
    <t>ŠD fr. 0/32 mm: 10935,0*1,05=11 481,750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</si>
  <si>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</si>
  <si>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567534</t>
  </si>
  <si>
    <t>VRST PRO OBNOVU A OPR RECYK ZA STUD CEM A ASF EM TL DO 150MM</t>
  </si>
  <si>
    <t>Rozfrézování a recyklace vrstev technolociírecyklace za studena dle TP 208 "Recyklace konstrukčních vrstev netuhých vozoveh za studena",Daná recyklace bude provedena s doplněním drobným drceným kamenivem s přídavkem cementu a asfaltové emulze dle TP 208. RS CA 0/32 (na místě), tloušťky 120 mm, včetně rozfrézování, reprofilace a přehrnutí profilu, četně Průkazních zkoušek. 
Dávkování pojiv bude určeno na základě PRŮKAZNÍCH ZKOUŠEK. četně provedení vyrovnávky příčného a podélného sklonu do předepsaných profilů, včetně zhutnění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</si>
  <si>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</si>
  <si>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572123</t>
  </si>
  <si>
    <t>INFILTRAČNÍ POSTŘIK Z EMULZE DO 1,0KG/M2</t>
  </si>
  <si>
    <t>před ACL: 10935,0*1,05=11 481,750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</si>
  <si>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</si>
  <si>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12</t>
  </si>
  <si>
    <t>57621</t>
  </si>
  <si>
    <t>POSYP KAMENIVEM DRCENÝM 5KG/M2</t>
  </si>
  <si>
    <t>infiltrační postřik: 10935,0*1,05=11 481,750 [A]</t>
  </si>
  <si>
    <t>- dodání kameniva předepsané kvality a zrnitosti 
- posyp předepsaným množstvím</t>
  </si>
  <si>
    <t>13</t>
  </si>
  <si>
    <t>572213</t>
  </si>
  <si>
    <t>SPOJOVACÍ POSTŘIK Z EMULZE DO 0,5KG/M2</t>
  </si>
  <si>
    <t>pod ACO: 10935,0*1,02=11 153,700 [A]</t>
  </si>
  <si>
    <t>14</t>
  </si>
  <si>
    <t>574A34</t>
  </si>
  <si>
    <t>ASFALTOVÝ BETON PRO OBRUSNÉ VRSTVY ACO 11+, 11S TL. 40MM</t>
  </si>
  <si>
    <t>10935,0*1,02=11 153,700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</si>
  <si>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</si>
  <si>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15</t>
  </si>
  <si>
    <t>574C56</t>
  </si>
  <si>
    <t>ASFALTOVÝ BETON PRO LOŽNÍ VRSTVY ACL 16+, 16S TL. 60MM</t>
  </si>
  <si>
    <t>16</t>
  </si>
  <si>
    <t>58910</t>
  </si>
  <si>
    <t>VÝPLŇ SPAR ASFALTEM</t>
  </si>
  <si>
    <t>7,0+7,0=14,000 [A]</t>
  </si>
  <si>
    <t>položka zahrnuje: 
- dodávku předepsaného materiálu 
- vyčištění a výplň spar tímto materiálem</t>
  </si>
  <si>
    <t>Ostatní konstrukce a práce</t>
  </si>
  <si>
    <t>20</t>
  </si>
  <si>
    <t>938542</t>
  </si>
  <si>
    <t>OČIŠTĚNÍ BETON KONSTR OTRYSKÁNÍM TLAK VODOU DO 500 BARŮ</t>
  </si>
  <si>
    <t>propustek 3906-001: 15,07*1,05=15,824 [A] 
propustek 3906-002: 20,10*1,05=21,105 [B] 
Celkem: A+B=36,929 [C]</t>
  </si>
  <si>
    <t>položka zahrnuje očištění předepsaným způsobem včetně odklizení vzniklého odpadu</t>
  </si>
  <si>
    <t>91</t>
  </si>
  <si>
    <t>Doplňující konstrukce a práce</t>
  </si>
  <si>
    <t>17</t>
  </si>
  <si>
    <t>91228</t>
  </si>
  <si>
    <t>SMĚROVÉ SLOUPKY Z PLAST HMOT VČETNĚ ODRAZNÉHO PÁSKU</t>
  </si>
  <si>
    <t>KUS</t>
  </si>
  <si>
    <t>červené, vjezdy Z11c: 10,0=10,000 [A] 
červené, vjezdy Z11d:  10,0=10,000 [B] 
bílé Z11a: 91,0=91,000 [C] 
bílé Z11b: 91,0=91,000 [D] 
Celkem: A+B+C+D=202,000 [E]</t>
  </si>
  <si>
    <t>položka zahrnuje: 
- dodání a osazení sloupku včetně nutných zemních prací 
- vnitrostaveništní a mimostaveništní doprava 
- odrazky plastové nebo z retroreflexní fólie</t>
  </si>
  <si>
    <t>18</t>
  </si>
  <si>
    <t>915111</t>
  </si>
  <si>
    <t>VODOROVNÉ DOPRAVNÍ ZNAČENÍ BARVOU HLADKÉ - DODÁVKA A POKLÁDKA</t>
  </si>
  <si>
    <t>V4, vodící proužek šířky 125,0 mm</t>
  </si>
  <si>
    <t>(1822,0+1818,0)*0,125*1,05=477,750 [A]</t>
  </si>
  <si>
    <t>položka zahrnuje: 
- dodání a pokládku nátěrového materiálu (měří se pouze natíraná plocha) 
- předznačení a reflexní úpravu</t>
  </si>
  <si>
    <t>19</t>
  </si>
  <si>
    <t>919111</t>
  </si>
  <si>
    <t>ŘEZÁNÍ ASFALTOVÉHO KRYTU VOZOVEK TL DO 50MM</t>
  </si>
  <si>
    <t>položka zahrnuje řezání vozovkové vrstvy v předepsané tloušťce, včetně spotřeby vody</t>
  </si>
  <si>
    <t>21</t>
  </si>
  <si>
    <t>918115</t>
  </si>
  <si>
    <t>ČELA PROPUSTU Z BETONU DO C 30/37</t>
  </si>
  <si>
    <t>3906-001P: 1,2*2,0=2,400 [A] 
3906-002P: 1,2*2,0=2,400 [B] 
Celkem: A+B=4,800 [C]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</si>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</sst>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87</v>
      </c>
      <c s="20" t="s">
        <v>88</v>
      </c>
      <c s="21">
        <f>'SO 100'!I3</f>
      </c>
      <c s="21">
        <f>'SO 100'!O2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52</v>
      </c>
    </row>
    <row r="20" spans="1:5" ht="12.75">
      <c r="A20" t="s">
        <v>53</v>
      </c>
      <c r="E20" s="35" t="s">
        <v>59</v>
      </c>
    </row>
    <row r="21" spans="1:16" ht="12.75">
      <c r="A21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59</v>
      </c>
    </row>
    <row r="25" spans="1:16" ht="12.75">
      <c r="A25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64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65</v>
      </c>
    </row>
    <row r="27" spans="1:5" ht="12.75">
      <c r="A27" s="36" t="s">
        <v>51</v>
      </c>
      <c r="E27" s="37" t="s">
        <v>52</v>
      </c>
    </row>
    <row r="28" spans="1:5" ht="12.75">
      <c r="A28" t="s">
        <v>53</v>
      </c>
      <c r="E28" s="35" t="s">
        <v>66</v>
      </c>
    </row>
    <row r="29" spans="1:16" ht="12.75">
      <c r="A29" s="25" t="s">
        <v>45</v>
      </c>
      <c s="29" t="s">
        <v>37</v>
      </c>
      <c s="29" t="s">
        <v>67</v>
      </c>
      <c s="25" t="s">
        <v>47</v>
      </c>
      <c s="30" t="s">
        <v>68</v>
      </c>
      <c s="31" t="s">
        <v>69</v>
      </c>
      <c s="32">
        <v>1.82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51</v>
      </c>
      <c r="E31" s="37" t="s">
        <v>70</v>
      </c>
    </row>
    <row r="32" spans="1:5" ht="12.75">
      <c r="A32" t="s">
        <v>53</v>
      </c>
      <c r="E32" s="35" t="s">
        <v>66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52</v>
      </c>
    </row>
    <row r="36" spans="1:5" ht="12.75">
      <c r="A36" t="s">
        <v>53</v>
      </c>
      <c r="E36" s="35" t="s">
        <v>66</v>
      </c>
    </row>
    <row r="37" spans="1:16" ht="12.75">
      <c r="A37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1.82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51</v>
      </c>
      <c r="E39" s="37" t="s">
        <v>70</v>
      </c>
    </row>
    <row r="40" spans="1:5" ht="63.75">
      <c r="A40" t="s">
        <v>53</v>
      </c>
      <c r="E40" s="35" t="s">
        <v>77</v>
      </c>
    </row>
    <row r="41" spans="1:16" ht="12.75">
      <c r="A41" s="25" t="s">
        <v>45</v>
      </c>
      <c s="29" t="s">
        <v>40</v>
      </c>
      <c s="29" t="s">
        <v>78</v>
      </c>
      <c s="25" t="s">
        <v>47</v>
      </c>
      <c s="30" t="s">
        <v>79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2.75">
      <c r="A43" s="36" t="s">
        <v>51</v>
      </c>
      <c r="E43" s="37" t="s">
        <v>52</v>
      </c>
    </row>
    <row r="44" spans="1:5" ht="89.25">
      <c r="A44" t="s">
        <v>53</v>
      </c>
      <c r="E44" s="35" t="s">
        <v>80</v>
      </c>
    </row>
    <row r="45" spans="1:16" ht="12.75">
      <c r="A45" s="25" t="s">
        <v>45</v>
      </c>
      <c s="29" t="s">
        <v>42</v>
      </c>
      <c s="29" t="s">
        <v>81</v>
      </c>
      <c s="25" t="s">
        <v>47</v>
      </c>
      <c s="30" t="s">
        <v>82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12.75">
      <c r="A47" s="36" t="s">
        <v>51</v>
      </c>
      <c r="E47" s="37" t="s">
        <v>52</v>
      </c>
    </row>
    <row r="48" spans="1:5" ht="25.5">
      <c r="A48" t="s">
        <v>53</v>
      </c>
      <c r="E48" s="35" t="s">
        <v>83</v>
      </c>
    </row>
    <row r="49" spans="1:16" ht="12.75">
      <c r="A49" s="25" t="s">
        <v>45</v>
      </c>
      <c s="29" t="s">
        <v>84</v>
      </c>
      <c s="29" t="s">
        <v>85</v>
      </c>
      <c s="25" t="s">
        <v>47</v>
      </c>
      <c s="30" t="s">
        <v>86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51</v>
      </c>
      <c r="E51" s="37" t="s">
        <v>52</v>
      </c>
    </row>
    <row r="52" spans="1:5" ht="12.75">
      <c r="A52" t="s">
        <v>53</v>
      </c>
      <c r="E52" s="35" t="s">
        <v>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0+O8+O13+O30+O43+O76+O81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87</v>
      </c>
      <c s="38">
        <f>0+I8+I13+I30+I43+I76+I81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87</v>
      </c>
      <c s="6"/>
      <c s="18" t="s">
        <v>88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91</v>
      </c>
      <c s="32">
        <v>391.008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25.5">
      <c r="A10" s="34" t="s">
        <v>50</v>
      </c>
      <c r="E10" s="35" t="s">
        <v>92</v>
      </c>
    </row>
    <row r="11" spans="1:5" ht="102">
      <c r="A11" s="36" t="s">
        <v>51</v>
      </c>
      <c r="E11" s="37" t="s">
        <v>93</v>
      </c>
    </row>
    <row r="12" spans="1:5" ht="25.5">
      <c r="A12" t="s">
        <v>53</v>
      </c>
      <c r="E12" s="35" t="s">
        <v>94</v>
      </c>
    </row>
    <row r="13" spans="1:18" ht="12.75" customHeight="1">
      <c r="A13" s="6" t="s">
        <v>43</v>
      </c>
      <c s="6"/>
      <c s="40" t="s">
        <v>29</v>
      </c>
      <c s="6"/>
      <c s="27" t="s">
        <v>95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29</v>
      </c>
      <c s="29" t="s">
        <v>96</v>
      </c>
      <c s="25" t="s">
        <v>47</v>
      </c>
      <c s="30" t="s">
        <v>97</v>
      </c>
      <c s="31" t="s">
        <v>98</v>
      </c>
      <c s="32">
        <v>1911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12.75">
      <c r="A16" s="36" t="s">
        <v>51</v>
      </c>
      <c r="E16" s="37" t="s">
        <v>99</v>
      </c>
    </row>
    <row r="17" spans="1:5" ht="63.75">
      <c r="A17" t="s">
        <v>53</v>
      </c>
      <c r="E17" s="35" t="s">
        <v>100</v>
      </c>
    </row>
    <row r="18" spans="1:16" ht="12.75">
      <c r="A18" s="25" t="s">
        <v>45</v>
      </c>
      <c s="29" t="s">
        <v>23</v>
      </c>
      <c s="29" t="s">
        <v>101</v>
      </c>
      <c s="25" t="s">
        <v>47</v>
      </c>
      <c s="30" t="s">
        <v>102</v>
      </c>
      <c s="31" t="s">
        <v>103</v>
      </c>
      <c s="32">
        <v>3678.15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38.25">
      <c r="A20" s="36" t="s">
        <v>51</v>
      </c>
      <c r="E20" s="37" t="s">
        <v>104</v>
      </c>
    </row>
    <row r="21" spans="1:5" ht="63.75">
      <c r="A21" t="s">
        <v>53</v>
      </c>
      <c r="E21" s="35" t="s">
        <v>100</v>
      </c>
    </row>
    <row r="22" spans="1:16" ht="12.75">
      <c r="A22" s="25" t="s">
        <v>45</v>
      </c>
      <c s="29" t="s">
        <v>22</v>
      </c>
      <c s="29" t="s">
        <v>105</v>
      </c>
      <c s="25" t="s">
        <v>47</v>
      </c>
      <c s="30" t="s">
        <v>106</v>
      </c>
      <c s="31" t="s">
        <v>98</v>
      </c>
      <c s="32">
        <v>11481.75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51</v>
      </c>
      <c r="E24" s="37" t="s">
        <v>107</v>
      </c>
    </row>
    <row r="25" spans="1:5" ht="25.5">
      <c r="A25" t="s">
        <v>53</v>
      </c>
      <c r="E25" s="35" t="s">
        <v>108</v>
      </c>
    </row>
    <row r="26" spans="1:16" ht="12.75">
      <c r="A26" s="25" t="s">
        <v>45</v>
      </c>
      <c s="29" t="s">
        <v>42</v>
      </c>
      <c s="29" t="s">
        <v>109</v>
      </c>
      <c s="25" t="s">
        <v>47</v>
      </c>
      <c s="30" t="s">
        <v>110</v>
      </c>
      <c s="31" t="s">
        <v>98</v>
      </c>
      <c s="32">
        <v>1911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51</v>
      </c>
      <c r="E28" s="37" t="s">
        <v>99</v>
      </c>
    </row>
    <row r="29" spans="1:5" ht="102">
      <c r="A29" t="s">
        <v>53</v>
      </c>
      <c r="E29" s="35" t="s">
        <v>111</v>
      </c>
    </row>
    <row r="30" spans="1:18" ht="12.75" customHeight="1">
      <c r="A30" s="6" t="s">
        <v>43</v>
      </c>
      <c s="6"/>
      <c s="40" t="s">
        <v>33</v>
      </c>
      <c s="6"/>
      <c s="27" t="s">
        <v>112</v>
      </c>
      <c s="6"/>
      <c s="6"/>
      <c s="6"/>
      <c s="41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45</v>
      </c>
      <c s="29" t="s">
        <v>35</v>
      </c>
      <c s="29" t="s">
        <v>113</v>
      </c>
      <c s="25" t="s">
        <v>47</v>
      </c>
      <c s="30" t="s">
        <v>114</v>
      </c>
      <c s="31" t="s">
        <v>91</v>
      </c>
      <c s="32">
        <v>19.55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47</v>
      </c>
    </row>
    <row r="33" spans="1:5" ht="38.25">
      <c r="A33" s="36" t="s">
        <v>51</v>
      </c>
      <c r="E33" s="37" t="s">
        <v>115</v>
      </c>
    </row>
    <row r="34" spans="1:5" ht="369.75">
      <c r="A34" t="s">
        <v>53</v>
      </c>
      <c r="E34" s="35" t="s">
        <v>116</v>
      </c>
    </row>
    <row r="35" spans="1:16" ht="12.75">
      <c r="A35" s="25" t="s">
        <v>45</v>
      </c>
      <c s="29" t="s">
        <v>37</v>
      </c>
      <c s="29" t="s">
        <v>117</v>
      </c>
      <c s="25" t="s">
        <v>47</v>
      </c>
      <c s="30" t="s">
        <v>118</v>
      </c>
      <c s="31" t="s">
        <v>91</v>
      </c>
      <c s="32">
        <v>9.6</v>
      </c>
      <c s="33">
        <v>0</v>
      </c>
      <c s="33">
        <f>ROUND(ROUND(H35,2)*ROUND(G35,3),2)</f>
      </c>
      <c r="O35">
        <f>(I35*21)/100</f>
      </c>
      <c t="s">
        <v>23</v>
      </c>
    </row>
    <row r="36" spans="1:5" ht="12.75">
      <c r="A36" s="34" t="s">
        <v>50</v>
      </c>
      <c r="E36" s="35" t="s">
        <v>47</v>
      </c>
    </row>
    <row r="37" spans="1:5" ht="38.25">
      <c r="A37" s="36" t="s">
        <v>51</v>
      </c>
      <c r="E37" s="37" t="s">
        <v>119</v>
      </c>
    </row>
    <row r="38" spans="1:5" ht="38.25">
      <c r="A38" t="s">
        <v>53</v>
      </c>
      <c r="E38" s="35" t="s">
        <v>120</v>
      </c>
    </row>
    <row r="39" spans="1:16" ht="12.75">
      <c r="A39" s="25" t="s">
        <v>45</v>
      </c>
      <c s="29" t="s">
        <v>71</v>
      </c>
      <c s="29" t="s">
        <v>121</v>
      </c>
      <c s="25" t="s">
        <v>47</v>
      </c>
      <c s="30" t="s">
        <v>122</v>
      </c>
      <c s="31" t="s">
        <v>91</v>
      </c>
      <c s="32">
        <v>9.6</v>
      </c>
      <c s="33">
        <v>0</v>
      </c>
      <c s="33">
        <f>ROUND(ROUND(H39,2)*ROUND(G39,3),2)</f>
      </c>
      <c r="O39">
        <f>(I39*21)/100</f>
      </c>
      <c t="s">
        <v>23</v>
      </c>
    </row>
    <row r="40" spans="1:5" ht="12.75">
      <c r="A40" s="34" t="s">
        <v>50</v>
      </c>
      <c r="E40" s="35" t="s">
        <v>47</v>
      </c>
    </row>
    <row r="41" spans="1:5" ht="38.25">
      <c r="A41" s="36" t="s">
        <v>51</v>
      </c>
      <c r="E41" s="37" t="s">
        <v>119</v>
      </c>
    </row>
    <row r="42" spans="1:5" ht="102">
      <c r="A42" t="s">
        <v>53</v>
      </c>
      <c r="E42" s="35" t="s">
        <v>123</v>
      </c>
    </row>
    <row r="43" spans="1:18" ht="12.75" customHeight="1">
      <c r="A43" s="6" t="s">
        <v>43</v>
      </c>
      <c s="6"/>
      <c s="40" t="s">
        <v>35</v>
      </c>
      <c s="6"/>
      <c s="27" t="s">
        <v>88</v>
      </c>
      <c s="6"/>
      <c s="6"/>
      <c s="6"/>
      <c s="41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25" t="s">
        <v>45</v>
      </c>
      <c s="29" t="s">
        <v>74</v>
      </c>
      <c s="29" t="s">
        <v>124</v>
      </c>
      <c s="25" t="s">
        <v>47</v>
      </c>
      <c s="30" t="s">
        <v>125</v>
      </c>
      <c s="31" t="s">
        <v>98</v>
      </c>
      <c s="32">
        <v>11481.75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47</v>
      </c>
    </row>
    <row r="46" spans="1:5" ht="12.75">
      <c r="A46" s="36" t="s">
        <v>51</v>
      </c>
      <c r="E46" s="37" t="s">
        <v>126</v>
      </c>
    </row>
    <row r="47" spans="1:5" ht="51">
      <c r="A47" t="s">
        <v>53</v>
      </c>
      <c r="E47" s="35" t="s">
        <v>127</v>
      </c>
    </row>
    <row r="48" spans="1:16" ht="12.75">
      <c r="A48" s="25" t="s">
        <v>45</v>
      </c>
      <c s="29" t="s">
        <v>40</v>
      </c>
      <c s="29" t="s">
        <v>128</v>
      </c>
      <c s="25" t="s">
        <v>47</v>
      </c>
      <c s="30" t="s">
        <v>129</v>
      </c>
      <c s="31" t="s">
        <v>98</v>
      </c>
      <c s="32">
        <v>11481.75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89.25">
      <c r="A49" s="34" t="s">
        <v>50</v>
      </c>
      <c r="E49" s="35" t="s">
        <v>130</v>
      </c>
    </row>
    <row r="50" spans="1:5" ht="12.75">
      <c r="A50" s="36" t="s">
        <v>51</v>
      </c>
      <c r="E50" s="37" t="s">
        <v>107</v>
      </c>
    </row>
    <row r="51" spans="1:5" ht="76.5">
      <c r="A51" t="s">
        <v>53</v>
      </c>
      <c r="E51" s="35" t="s">
        <v>131</v>
      </c>
    </row>
    <row r="52" spans="1:16" ht="12.75">
      <c r="A52" s="25" t="s">
        <v>45</v>
      </c>
      <c s="29" t="s">
        <v>84</v>
      </c>
      <c s="29" t="s">
        <v>132</v>
      </c>
      <c s="25" t="s">
        <v>47</v>
      </c>
      <c s="30" t="s">
        <v>133</v>
      </c>
      <c s="31" t="s">
        <v>98</v>
      </c>
      <c s="32">
        <v>11481.75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12.75">
      <c r="A54" s="36" t="s">
        <v>51</v>
      </c>
      <c r="E54" s="37" t="s">
        <v>134</v>
      </c>
    </row>
    <row r="55" spans="1:5" ht="51">
      <c r="A55" t="s">
        <v>53</v>
      </c>
      <c r="E55" s="35" t="s">
        <v>135</v>
      </c>
    </row>
    <row r="56" spans="1:16" ht="12.75">
      <c r="A56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98</v>
      </c>
      <c s="32">
        <v>11481.75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47</v>
      </c>
    </row>
    <row r="58" spans="1:5" ht="12.75">
      <c r="A58" s="36" t="s">
        <v>51</v>
      </c>
      <c r="E58" s="37" t="s">
        <v>139</v>
      </c>
    </row>
    <row r="59" spans="1:5" ht="25.5">
      <c r="A59" t="s">
        <v>53</v>
      </c>
      <c r="E59" s="35" t="s">
        <v>140</v>
      </c>
    </row>
    <row r="60" spans="1:16" ht="12.75">
      <c r="A60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98</v>
      </c>
      <c s="32">
        <v>11153.7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50</v>
      </c>
      <c r="E61" s="35" t="s">
        <v>47</v>
      </c>
    </row>
    <row r="62" spans="1:5" ht="12.75">
      <c r="A62" s="36" t="s">
        <v>51</v>
      </c>
      <c r="E62" s="37" t="s">
        <v>144</v>
      </c>
    </row>
    <row r="63" spans="1:5" ht="51">
      <c r="A63" t="s">
        <v>53</v>
      </c>
      <c r="E63" s="35" t="s">
        <v>135</v>
      </c>
    </row>
    <row r="64" spans="1:16" ht="12.75">
      <c r="A64" s="25" t="s">
        <v>45</v>
      </c>
      <c s="29" t="s">
        <v>145</v>
      </c>
      <c s="29" t="s">
        <v>146</v>
      </c>
      <c s="25" t="s">
        <v>47</v>
      </c>
      <c s="30" t="s">
        <v>147</v>
      </c>
      <c s="31" t="s">
        <v>98</v>
      </c>
      <c s="32">
        <v>11153.7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6" t="s">
        <v>51</v>
      </c>
      <c r="E66" s="37" t="s">
        <v>148</v>
      </c>
    </row>
    <row r="67" spans="1:5" ht="140.25">
      <c r="A67" t="s">
        <v>53</v>
      </c>
      <c r="E67" s="35" t="s">
        <v>149</v>
      </c>
    </row>
    <row r="68" spans="1:16" ht="12.75">
      <c r="A68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98</v>
      </c>
      <c s="32">
        <v>11481.75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12.75">
      <c r="A70" s="36" t="s">
        <v>51</v>
      </c>
      <c r="E70" s="37" t="s">
        <v>107</v>
      </c>
    </row>
    <row r="71" spans="1:5" ht="140.25">
      <c r="A71" t="s">
        <v>53</v>
      </c>
      <c r="E71" s="35" t="s">
        <v>149</v>
      </c>
    </row>
    <row r="72" spans="1:16" ht="12.75">
      <c r="A72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103</v>
      </c>
      <c s="32">
        <v>14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47</v>
      </c>
    </row>
    <row r="74" spans="1:5" ht="12.75">
      <c r="A74" s="36" t="s">
        <v>51</v>
      </c>
      <c r="E74" s="37" t="s">
        <v>156</v>
      </c>
    </row>
    <row r="75" spans="1:5" ht="38.25">
      <c r="A75" t="s">
        <v>53</v>
      </c>
      <c r="E75" s="35" t="s">
        <v>157</v>
      </c>
    </row>
    <row r="76" spans="1:18" ht="12.75" customHeight="1">
      <c r="A76" s="6" t="s">
        <v>43</v>
      </c>
      <c s="6"/>
      <c s="40" t="s">
        <v>40</v>
      </c>
      <c s="6"/>
      <c s="27" t="s">
        <v>158</v>
      </c>
      <c s="6"/>
      <c s="6"/>
      <c s="6"/>
      <c s="41">
        <f>0+Q76</f>
      </c>
      <c r="O76">
        <f>0+R76</f>
      </c>
      <c r="Q76">
        <f>0+I77</f>
      </c>
      <c>
        <f>0+O77</f>
      </c>
    </row>
    <row r="77" spans="1:16" ht="12.75">
      <c r="A77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98</v>
      </c>
      <c s="32">
        <v>36.929</v>
      </c>
      <c s="33">
        <v>0</v>
      </c>
      <c s="33">
        <f>ROUND(ROUND(H77,2)*ROUND(G77,3),2)</f>
      </c>
      <c r="O77">
        <f>(I77*21)/100</f>
      </c>
      <c t="s">
        <v>23</v>
      </c>
    </row>
    <row r="78" spans="1:5" ht="12.75">
      <c r="A78" s="34" t="s">
        <v>50</v>
      </c>
      <c r="E78" s="35" t="s">
        <v>47</v>
      </c>
    </row>
    <row r="79" spans="1:5" ht="38.25">
      <c r="A79" s="36" t="s">
        <v>51</v>
      </c>
      <c r="E79" s="37" t="s">
        <v>162</v>
      </c>
    </row>
    <row r="80" spans="1:5" ht="25.5">
      <c r="A80" t="s">
        <v>53</v>
      </c>
      <c r="E80" s="35" t="s">
        <v>163</v>
      </c>
    </row>
    <row r="81" spans="1:18" ht="12.75" customHeight="1">
      <c r="A81" s="6" t="s">
        <v>43</v>
      </c>
      <c s="6"/>
      <c s="40" t="s">
        <v>164</v>
      </c>
      <c s="6"/>
      <c s="27" t="s">
        <v>165</v>
      </c>
      <c s="6"/>
      <c s="6"/>
      <c s="6"/>
      <c s="41">
        <f>0+Q81</f>
      </c>
      <c r="O81">
        <f>0+R81</f>
      </c>
      <c r="Q81">
        <f>0+I82+I86+I90+I94</f>
      </c>
      <c>
        <f>0+O82+O86+O90+O94</f>
      </c>
    </row>
    <row r="82" spans="1:16" ht="12.75">
      <c r="A82" s="25" t="s">
        <v>45</v>
      </c>
      <c s="29" t="s">
        <v>166</v>
      </c>
      <c s="29" t="s">
        <v>167</v>
      </c>
      <c s="25" t="s">
        <v>47</v>
      </c>
      <c s="30" t="s">
        <v>168</v>
      </c>
      <c s="31" t="s">
        <v>169</v>
      </c>
      <c s="32">
        <v>202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63.75">
      <c r="A84" s="36" t="s">
        <v>51</v>
      </c>
      <c r="E84" s="37" t="s">
        <v>170</v>
      </c>
    </row>
    <row r="85" spans="1:5" ht="51">
      <c r="A85" t="s">
        <v>53</v>
      </c>
      <c r="E85" s="35" t="s">
        <v>171</v>
      </c>
    </row>
    <row r="86" spans="1:16" ht="25.5">
      <c r="A86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98</v>
      </c>
      <c s="32">
        <v>477.75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175</v>
      </c>
    </row>
    <row r="88" spans="1:5" ht="12.75">
      <c r="A88" s="36" t="s">
        <v>51</v>
      </c>
      <c r="E88" s="37" t="s">
        <v>176</v>
      </c>
    </row>
    <row r="89" spans="1:5" ht="38.25">
      <c r="A89" t="s">
        <v>53</v>
      </c>
      <c r="E89" s="35" t="s">
        <v>177</v>
      </c>
    </row>
    <row r="90" spans="1:16" ht="12.75">
      <c r="A90" s="25" t="s">
        <v>45</v>
      </c>
      <c s="29" t="s">
        <v>178</v>
      </c>
      <c s="29" t="s">
        <v>179</v>
      </c>
      <c s="25" t="s">
        <v>47</v>
      </c>
      <c s="30" t="s">
        <v>180</v>
      </c>
      <c s="31" t="s">
        <v>103</v>
      </c>
      <c s="32">
        <v>14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51</v>
      </c>
      <c r="E92" s="37" t="s">
        <v>156</v>
      </c>
    </row>
    <row r="93" spans="1:5" ht="25.5">
      <c r="A93" t="s">
        <v>53</v>
      </c>
      <c r="E93" s="35" t="s">
        <v>181</v>
      </c>
    </row>
    <row r="94" spans="1:16" ht="12.75">
      <c r="A94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91</v>
      </c>
      <c s="32">
        <v>4.8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38.25">
      <c r="A96" s="36" t="s">
        <v>51</v>
      </c>
      <c r="E96" s="37" t="s">
        <v>185</v>
      </c>
    </row>
    <row r="97" spans="1:5" ht="408">
      <c r="A97" t="s">
        <v>53</v>
      </c>
      <c r="E97" s="35" t="s">
        <v>186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